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ristine\Documents\Westow Parish Council\accounts\"/>
    </mc:Choice>
  </mc:AlternateContent>
  <bookViews>
    <workbookView xWindow="0" yWindow="0" windowWidth="28770" windowHeight="1236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" i="1" l="1"/>
  <c r="L22" i="1" l="1"/>
  <c r="L23" i="1" s="1"/>
  <c r="L25" i="1" s="1"/>
  <c r="L28" i="1" s="1"/>
  <c r="L24" i="1"/>
  <c r="K47" i="1" l="1"/>
  <c r="L5" i="1"/>
  <c r="E45" i="1" l="1"/>
  <c r="L12" i="1" l="1"/>
  <c r="L13" i="1" s="1"/>
  <c r="L14" i="1" s="1"/>
  <c r="L16" i="1" s="1"/>
  <c r="L17" i="1" s="1"/>
  <c r="L3" i="1"/>
  <c r="L4" i="1" s="1"/>
  <c r="D45" i="1" l="1"/>
  <c r="G17" i="2" l="1"/>
  <c r="G3" i="2"/>
  <c r="G4" i="2" s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K42" i="1" l="1"/>
  <c r="K46" i="1" l="1"/>
  <c r="K48" i="1" s="1"/>
  <c r="K45" i="1"/>
</calcChain>
</file>

<file path=xl/sharedStrings.xml><?xml version="1.0" encoding="utf-8"?>
<sst xmlns="http://schemas.openxmlformats.org/spreadsheetml/2006/main" count="148" uniqueCount="75">
  <si>
    <t>Date</t>
  </si>
  <si>
    <t>Chq No</t>
  </si>
  <si>
    <t xml:space="preserve">Small Business Rate relief </t>
  </si>
  <si>
    <t>Income</t>
  </si>
  <si>
    <t xml:space="preserve"> </t>
  </si>
  <si>
    <t xml:space="preserve">Westow Parish Council </t>
  </si>
  <si>
    <t xml:space="preserve">VAT  </t>
  </si>
  <si>
    <t>Expenditure</t>
  </si>
  <si>
    <t>Financial Summary</t>
  </si>
  <si>
    <t>Transparency Fund (incl in Westow Parish Council a/c)</t>
  </si>
  <si>
    <t>HMRC</t>
  </si>
  <si>
    <t>E. ON NEXT</t>
  </si>
  <si>
    <t>SCOTTISH WATER</t>
  </si>
  <si>
    <t>Zurich Insurance</t>
  </si>
  <si>
    <t xml:space="preserve">YCLA </t>
  </si>
  <si>
    <t>D/D</t>
  </si>
  <si>
    <t>Website</t>
  </si>
  <si>
    <t>365 annual (fee)</t>
  </si>
  <si>
    <t>ComputerFX</t>
  </si>
  <si>
    <t>Fee</t>
  </si>
  <si>
    <t>ComputerFX (annual fee)</t>
  </si>
  <si>
    <t>ComputerFX (laptop repair)</t>
  </si>
  <si>
    <t xml:space="preserve">ComputerFX Silver Web Hosting </t>
  </si>
  <si>
    <t>Clerk's Salary (A Fothergill)</t>
  </si>
  <si>
    <t>ComputerFX Inv-14182</t>
  </si>
  <si>
    <t>E.ON NEXT</t>
  </si>
  <si>
    <t>ComputerFX Inv-16612</t>
  </si>
  <si>
    <t>ComputerFX Inv-17000</t>
  </si>
  <si>
    <t xml:space="preserve"> 08/12/2023</t>
  </si>
  <si>
    <t xml:space="preserve">  Mrs LSHyde (Painless Payroll)</t>
  </si>
  <si>
    <t>CPRE</t>
  </si>
  <si>
    <t xml:space="preserve">ComputerFX </t>
  </si>
  <si>
    <t>Non Domestic Rates 2025-26</t>
  </si>
  <si>
    <t>Income 2025/26</t>
  </si>
  <si>
    <t>Expenditure 2025/26</t>
  </si>
  <si>
    <t>Balance in bank at 5th April 2026</t>
  </si>
  <si>
    <t>Carried Forward to 2026/27</t>
  </si>
  <si>
    <t>Balance in Bank at 5th April 2026</t>
  </si>
  <si>
    <t xml:space="preserve">Unpresented Cheque(s) </t>
  </si>
  <si>
    <t>Carried forward to 2026-27</t>
  </si>
  <si>
    <t>Westow Parish Council Income 2025/26</t>
  </si>
  <si>
    <t>Parish Club (Village Hall) Income 2025/26</t>
  </si>
  <si>
    <t>TOTAL INCOME/INTEREST 2025/2026</t>
  </si>
  <si>
    <t>TOTAL EXPENDITURE  2025/2026</t>
  </si>
  <si>
    <t>Balance  Carried Forward to 2026-2027</t>
  </si>
  <si>
    <t>Unpresented Cheque(s)</t>
  </si>
  <si>
    <t>Item                     (Minute ref)</t>
  </si>
  <si>
    <t>North Yorks Council  (Precept)</t>
  </si>
  <si>
    <t xml:space="preserve">SCOTTISH WATER </t>
  </si>
  <si>
    <t xml:space="preserve">Clerk's Salary (A Fothergill)  </t>
  </si>
  <si>
    <t xml:space="preserve">HMRC    </t>
  </si>
  <si>
    <t>Balance</t>
  </si>
  <si>
    <t>Credit</t>
  </si>
  <si>
    <t xml:space="preserve">G Burton Electrode pads </t>
  </si>
  <si>
    <t>8th Oct</t>
  </si>
  <si>
    <t>Domain Registration</t>
  </si>
  <si>
    <t>10th Oct</t>
  </si>
  <si>
    <t>Interest</t>
  </si>
  <si>
    <t>ComputerFX Silver web hosting</t>
  </si>
  <si>
    <t>ComputerFX Microsoft 365 Apps/Licence</t>
  </si>
  <si>
    <t>Silver Web Hosting</t>
  </si>
  <si>
    <t>8th Dec</t>
  </si>
  <si>
    <t>Microsoft 365 Apps and Licence</t>
  </si>
  <si>
    <t>ComputerFX Laptop repair</t>
  </si>
  <si>
    <t xml:space="preserve">Item                    </t>
  </si>
  <si>
    <t>Balance in bank at 5th April 2025</t>
  </si>
  <si>
    <t>Westow Parish Club Commitee   (Village Hall)</t>
  </si>
  <si>
    <t xml:space="preserve">Transparency Fund </t>
  </si>
  <si>
    <t xml:space="preserve">Hire of Hall:    C Payne  </t>
  </si>
  <si>
    <t>Current A/C balance transferred</t>
  </si>
  <si>
    <t>Balance  from Savings a/c at  05/04/25</t>
  </si>
  <si>
    <t>Mrs LSHyde</t>
  </si>
  <si>
    <t>Balance B/F 2024-25  + Income/Interest 2025/26</t>
  </si>
  <si>
    <t>Interest 2025/26</t>
  </si>
  <si>
    <t>VAT recovery (incl £16.82 RE: E.On NEXT)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</si>
</sst>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£&quot;#,##0.00;[Red]\-&quot;£&quot;#,##0.00"/>
    <numFmt numFmtId="44" formatCode="_-&quot;£&quot;* #,##0.00_-;\-&quot;£&quot;* #,##0.00_-;_-&quot;£&quot;* &quot;-&quot;??_-;_-@_-"/>
    <numFmt numFmtId="164" formatCode="dd/mm/yyyy;@"/>
    <numFmt numFmtId="165" formatCode="_(* #,##0.00_);_(* \(#,##0.00\);_(* &quot;-&quot;??_);_(@_)"/>
    <numFmt numFmtId="166" formatCode="#,##0_ ;\-#,##0\ "/>
    <numFmt numFmtId="167" formatCode="&quot;£&quot;#,##0.00"/>
  </numFmts>
  <fonts count="1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2"/>
      <name val="Calibri"/>
      <family val="2"/>
      <scheme val="minor"/>
    </font>
    <font>
      <sz val="8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200">
    <xf numFmtId="0" fontId="0" fillId="0" borderId="0" xfId="0"/>
    <xf numFmtId="164" fontId="2" fillId="0" borderId="1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0" fontId="5" fillId="0" borderId="0" xfId="0" applyFont="1"/>
    <xf numFmtId="14" fontId="5" fillId="0" borderId="0" xfId="0" applyNumberFormat="1" applyFont="1"/>
    <xf numFmtId="165" fontId="6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167" fontId="1" fillId="0" borderId="0" xfId="0" applyNumberFormat="1" applyFont="1" applyFill="1" applyBorder="1"/>
    <xf numFmtId="167" fontId="5" fillId="0" borderId="0" xfId="0" applyNumberFormat="1" applyFont="1"/>
    <xf numFmtId="167" fontId="5" fillId="0" borderId="13" xfId="0" applyNumberFormat="1" applyFont="1" applyBorder="1"/>
    <xf numFmtId="167" fontId="5" fillId="0" borderId="0" xfId="0" applyNumberFormat="1" applyFont="1" applyFill="1" applyBorder="1"/>
    <xf numFmtId="167" fontId="5" fillId="0" borderId="0" xfId="0" applyNumberFormat="1" applyFont="1" applyBorder="1"/>
    <xf numFmtId="165" fontId="5" fillId="0" borderId="0" xfId="0" applyNumberFormat="1" applyFont="1" applyFill="1" applyBorder="1"/>
    <xf numFmtId="0" fontId="5" fillId="0" borderId="0" xfId="0" applyFont="1" applyAlignment="1"/>
    <xf numFmtId="0" fontId="5" fillId="0" borderId="0" xfId="0" applyFont="1" applyBorder="1" applyAlignment="1">
      <alignment horizontal="center"/>
    </xf>
    <xf numFmtId="14" fontId="3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/>
    <xf numFmtId="165" fontId="4" fillId="0" borderId="0" xfId="0" applyNumberFormat="1" applyFont="1" applyFill="1" applyBorder="1" applyAlignment="1">
      <alignment vertical="center" wrapText="1"/>
    </xf>
    <xf numFmtId="165" fontId="5" fillId="0" borderId="0" xfId="0" applyNumberFormat="1" applyFont="1" applyBorder="1"/>
    <xf numFmtId="165" fontId="5" fillId="0" borderId="0" xfId="0" applyNumberFormat="1" applyFont="1" applyBorder="1" applyAlignment="1">
      <alignment horizontal="center"/>
    </xf>
    <xf numFmtId="167" fontId="5" fillId="0" borderId="0" xfId="0" applyNumberFormat="1" applyFont="1" applyBorder="1" applyAlignment="1">
      <alignment horizontal="right"/>
    </xf>
    <xf numFmtId="167" fontId="5" fillId="0" borderId="0" xfId="0" applyNumberFormat="1" applyFont="1" applyFill="1" applyBorder="1" applyAlignment="1">
      <alignment horizontal="right"/>
    </xf>
    <xf numFmtId="14" fontId="5" fillId="0" borderId="0" xfId="0" applyNumberFormat="1" applyFont="1" applyBorder="1"/>
    <xf numFmtId="167" fontId="0" fillId="0" borderId="0" xfId="0" applyNumberFormat="1" applyBorder="1"/>
    <xf numFmtId="167" fontId="5" fillId="0" borderId="0" xfId="0" applyNumberFormat="1" applyFont="1" applyAlignment="1"/>
    <xf numFmtId="165" fontId="1" fillId="0" borderId="12" xfId="0" applyNumberFormat="1" applyFont="1" applyFill="1" applyBorder="1" applyAlignment="1">
      <alignment horizontal="center" vertical="center"/>
    </xf>
    <xf numFmtId="165" fontId="1" fillId="0" borderId="14" xfId="0" applyNumberFormat="1" applyFont="1" applyFill="1" applyBorder="1" applyAlignment="1">
      <alignment vertical="center"/>
    </xf>
    <xf numFmtId="166" fontId="5" fillId="0" borderId="0" xfId="0" applyNumberFormat="1" applyFont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center"/>
    </xf>
    <xf numFmtId="167" fontId="0" fillId="0" borderId="0" xfId="0" applyNumberFormat="1"/>
    <xf numFmtId="0" fontId="10" fillId="0" borderId="0" xfId="0" applyFont="1" applyBorder="1"/>
    <xf numFmtId="0" fontId="5" fillId="0" borderId="0" xfId="0" applyNumberFormat="1" applyFont="1" applyBorder="1"/>
    <xf numFmtId="0" fontId="5" fillId="0" borderId="0" xfId="0" applyNumberFormat="1" applyFont="1" applyBorder="1" applyAlignment="1">
      <alignment horizontal="center"/>
    </xf>
    <xf numFmtId="167" fontId="0" fillId="0" borderId="0" xfId="0" applyNumberForma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14" fontId="5" fillId="0" borderId="0" xfId="0" applyNumberFormat="1" applyFont="1" applyAlignment="1">
      <alignment horizontal="center"/>
    </xf>
    <xf numFmtId="167" fontId="11" fillId="0" borderId="11" xfId="0" applyNumberFormat="1" applyFont="1" applyFill="1" applyBorder="1" applyAlignment="1"/>
    <xf numFmtId="165" fontId="7" fillId="0" borderId="0" xfId="0" applyNumberFormat="1" applyFont="1" applyFill="1" applyBorder="1" applyAlignment="1"/>
    <xf numFmtId="167" fontId="11" fillId="0" borderId="21" xfId="0" applyNumberFormat="1" applyFont="1" applyFill="1" applyBorder="1" applyAlignment="1"/>
    <xf numFmtId="0" fontId="0" fillId="0" borderId="0" xfId="0" applyAlignment="1"/>
    <xf numFmtId="165" fontId="5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167" fontId="10" fillId="0" borderId="0" xfId="0" applyNumberFormat="1" applyFont="1" applyBorder="1" applyAlignment="1">
      <alignment horizontal="right"/>
    </xf>
    <xf numFmtId="164" fontId="5" fillId="0" borderId="24" xfId="0" applyNumberFormat="1" applyFont="1" applyBorder="1" applyAlignment="1">
      <alignment horizontal="center" vertical="center"/>
    </xf>
    <xf numFmtId="166" fontId="5" fillId="0" borderId="24" xfId="0" applyNumberFormat="1" applyFont="1" applyBorder="1"/>
    <xf numFmtId="165" fontId="5" fillId="0" borderId="24" xfId="0" applyNumberFormat="1" applyFont="1" applyBorder="1"/>
    <xf numFmtId="165" fontId="5" fillId="0" borderId="24" xfId="0" applyNumberFormat="1" applyFont="1" applyBorder="1" applyAlignment="1">
      <alignment horizontal="center"/>
    </xf>
    <xf numFmtId="0" fontId="0" fillId="0" borderId="24" xfId="0" applyBorder="1"/>
    <xf numFmtId="167" fontId="5" fillId="0" borderId="24" xfId="0" applyNumberFormat="1" applyFont="1" applyBorder="1" applyAlignment="1">
      <alignment horizontal="center"/>
    </xf>
    <xf numFmtId="167" fontId="10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167" fontId="5" fillId="0" borderId="0" xfId="1" applyNumberFormat="1" applyFont="1"/>
    <xf numFmtId="167" fontId="0" fillId="0" borderId="0" xfId="0" applyNumberFormat="1" applyFill="1"/>
    <xf numFmtId="167" fontId="5" fillId="0" borderId="5" xfId="0" applyNumberFormat="1" applyFont="1" applyBorder="1"/>
    <xf numFmtId="0" fontId="5" fillId="0" borderId="4" xfId="0" applyFont="1" applyBorder="1" applyAlignment="1"/>
    <xf numFmtId="14" fontId="5" fillId="0" borderId="4" xfId="0" applyNumberFormat="1" applyFont="1" applyBorder="1"/>
    <xf numFmtId="0" fontId="0" fillId="0" borderId="0" xfId="0" applyBorder="1" applyAlignment="1"/>
    <xf numFmtId="0" fontId="5" fillId="0" borderId="0" xfId="0" applyFont="1" applyBorder="1" applyAlignment="1">
      <alignment horizontal="center"/>
    </xf>
    <xf numFmtId="0" fontId="10" fillId="0" borderId="0" xfId="0" applyFont="1" applyAlignment="1"/>
    <xf numFmtId="0" fontId="5" fillId="2" borderId="0" xfId="0" applyFont="1" applyFill="1" applyBorder="1" applyAlignment="1"/>
    <xf numFmtId="0" fontId="5" fillId="0" borderId="0" xfId="0" applyFont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10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7" fontId="1" fillId="0" borderId="0" xfId="0" applyNumberFormat="1" applyFont="1" applyFill="1" applyBorder="1" applyAlignment="1"/>
    <xf numFmtId="0" fontId="5" fillId="0" borderId="0" xfId="0" applyFont="1" applyFill="1"/>
    <xf numFmtId="167" fontId="5" fillId="0" borderId="0" xfId="0" applyNumberFormat="1" applyFont="1" applyFill="1"/>
    <xf numFmtId="167" fontId="8" fillId="0" borderId="5" xfId="0" applyNumberFormat="1" applyFont="1" applyFill="1" applyBorder="1"/>
    <xf numFmtId="167" fontId="8" fillId="0" borderId="8" xfId="0" applyNumberFormat="1" applyFont="1" applyFill="1" applyBorder="1"/>
    <xf numFmtId="167" fontId="10" fillId="0" borderId="8" xfId="0" applyNumberFormat="1" applyFont="1" applyFill="1" applyBorder="1"/>
    <xf numFmtId="167" fontId="10" fillId="0" borderId="5" xfId="0" applyNumberFormat="1" applyFont="1" applyFill="1" applyBorder="1"/>
    <xf numFmtId="167" fontId="11" fillId="0" borderId="8" xfId="0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center"/>
    </xf>
    <xf numFmtId="167" fontId="5" fillId="0" borderId="20" xfId="0" applyNumberFormat="1" applyFont="1" applyBorder="1"/>
    <xf numFmtId="0" fontId="0" fillId="2" borderId="0" xfId="0" applyFill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167" fontId="5" fillId="0" borderId="0" xfId="0" applyNumberFormat="1" applyFont="1" applyFill="1" applyBorder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8" fontId="5" fillId="0" borderId="5" xfId="0" applyNumberFormat="1" applyFont="1" applyBorder="1"/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2" borderId="0" xfId="0" applyNumberFormat="1" applyFont="1" applyFill="1" applyBorder="1" applyAlignment="1">
      <alignment horizontal="right" vertical="center"/>
    </xf>
    <xf numFmtId="0" fontId="5" fillId="2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2" borderId="0" xfId="0" applyNumberFormat="1" applyFont="1" applyFill="1" applyBorder="1" applyAlignment="1">
      <alignment horizontal="right"/>
    </xf>
    <xf numFmtId="0" fontId="5" fillId="2" borderId="0" xfId="0" applyNumberFormat="1" applyFont="1" applyFill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167" fontId="5" fillId="0" borderId="28" xfId="0" applyNumberFormat="1" applyFont="1" applyBorder="1"/>
    <xf numFmtId="8" fontId="5" fillId="2" borderId="5" xfId="0" applyNumberFormat="1" applyFont="1" applyFill="1" applyBorder="1"/>
    <xf numFmtId="0" fontId="5" fillId="0" borderId="7" xfId="0" applyFont="1" applyBorder="1" applyAlignment="1"/>
    <xf numFmtId="0" fontId="0" fillId="0" borderId="16" xfId="0" applyBorder="1" applyAlignment="1"/>
    <xf numFmtId="0" fontId="0" fillId="0" borderId="0" xfId="0" applyBorder="1" applyAlignment="1">
      <alignment horizontal="right"/>
    </xf>
    <xf numFmtId="167" fontId="8" fillId="2" borderId="0" xfId="0" applyNumberFormat="1" applyFont="1" applyFill="1" applyBorder="1"/>
    <xf numFmtId="0" fontId="0" fillId="0" borderId="7" xfId="0" applyBorder="1"/>
    <xf numFmtId="0" fontId="1" fillId="0" borderId="0" xfId="0" applyFont="1" applyBorder="1" applyAlignment="1">
      <alignment horizontal="center"/>
    </xf>
    <xf numFmtId="165" fontId="13" fillId="0" borderId="0" xfId="0" applyNumberFormat="1" applyFont="1" applyBorder="1" applyAlignment="1"/>
    <xf numFmtId="167" fontId="5" fillId="2" borderId="0" xfId="0" applyNumberFormat="1" applyFont="1" applyFill="1" applyBorder="1" applyAlignment="1"/>
    <xf numFmtId="167" fontId="0" fillId="2" borderId="0" xfId="0" applyNumberFormat="1" applyFill="1" applyBorder="1"/>
    <xf numFmtId="0" fontId="0" fillId="2" borderId="0" xfId="0" applyFill="1" applyBorder="1"/>
    <xf numFmtId="167" fontId="10" fillId="2" borderId="5" xfId="0" applyNumberFormat="1" applyFont="1" applyFill="1" applyBorder="1" applyAlignment="1"/>
    <xf numFmtId="0" fontId="10" fillId="0" borderId="0" xfId="0" applyFont="1" applyFill="1" applyBorder="1" applyAlignment="1"/>
    <xf numFmtId="167" fontId="5" fillId="0" borderId="17" xfId="0" applyNumberFormat="1" applyFont="1" applyBorder="1"/>
    <xf numFmtId="14" fontId="5" fillId="0" borderId="4" xfId="0" applyNumberFormat="1" applyFont="1" applyBorder="1" applyAlignment="1">
      <alignment horizontal="center"/>
    </xf>
    <xf numFmtId="167" fontId="5" fillId="0" borderId="5" xfId="0" applyNumberFormat="1" applyFont="1" applyBorder="1" applyAlignment="1"/>
    <xf numFmtId="0" fontId="5" fillId="0" borderId="4" xfId="0" applyNumberFormat="1" applyFont="1" applyFill="1" applyBorder="1" applyAlignment="1">
      <alignment horizontal="center"/>
    </xf>
    <xf numFmtId="167" fontId="5" fillId="0" borderId="7" xfId="0" applyNumberFormat="1" applyFont="1" applyFill="1" applyBorder="1"/>
    <xf numFmtId="167" fontId="5" fillId="0" borderId="8" xfId="0" applyNumberFormat="1" applyFont="1" applyBorder="1"/>
    <xf numFmtId="14" fontId="15" fillId="0" borderId="0" xfId="0" applyNumberFormat="1" applyFont="1" applyFill="1" applyBorder="1" applyAlignment="1">
      <alignment vertical="center"/>
    </xf>
    <xf numFmtId="0" fontId="5" fillId="2" borderId="4" xfId="0" applyNumberFormat="1" applyFont="1" applyFill="1" applyBorder="1" applyAlignment="1">
      <alignment vertical="center"/>
    </xf>
    <xf numFmtId="0" fontId="5" fillId="2" borderId="0" xfId="0" applyNumberFormat="1" applyFont="1" applyFill="1" applyBorder="1" applyAlignment="1">
      <alignment vertical="center"/>
    </xf>
    <xf numFmtId="0" fontId="5" fillId="2" borderId="4" xfId="0" applyFont="1" applyFill="1" applyBorder="1" applyAlignment="1"/>
    <xf numFmtId="0" fontId="5" fillId="2" borderId="6" xfId="0" applyNumberFormat="1" applyFont="1" applyFill="1" applyBorder="1" applyAlignment="1"/>
    <xf numFmtId="0" fontId="5" fillId="2" borderId="7" xfId="0" applyNumberFormat="1" applyFont="1" applyFill="1" applyBorder="1" applyAlignment="1"/>
    <xf numFmtId="0" fontId="0" fillId="0" borderId="0" xfId="0" applyBorder="1" applyAlignment="1">
      <alignment horizontal="center"/>
    </xf>
    <xf numFmtId="167" fontId="5" fillId="0" borderId="0" xfId="0" applyNumberFormat="1" applyFont="1" applyBorder="1" applyAlignment="1">
      <alignment horizontal="center"/>
    </xf>
    <xf numFmtId="167" fontId="1" fillId="0" borderId="0" xfId="0" applyNumberFormat="1" applyFont="1" applyBorder="1" applyAlignment="1">
      <alignment horizontal="center"/>
    </xf>
    <xf numFmtId="167" fontId="5" fillId="0" borderId="0" xfId="0" applyNumberFormat="1" applyFont="1" applyFill="1" applyBorder="1" applyAlignment="1">
      <alignment horizontal="center"/>
    </xf>
    <xf numFmtId="167" fontId="10" fillId="0" borderId="0" xfId="0" applyNumberFormat="1" applyFont="1" applyBorder="1" applyAlignment="1">
      <alignment horizontal="center"/>
    </xf>
    <xf numFmtId="167" fontId="0" fillId="0" borderId="0" xfId="0" applyNumberFormat="1" applyBorder="1" applyAlignment="1">
      <alignment horizontal="center"/>
    </xf>
    <xf numFmtId="167" fontId="5" fillId="0" borderId="29" xfId="0" applyNumberFormat="1" applyFont="1" applyBorder="1" applyAlignment="1">
      <alignment horizontal="center"/>
    </xf>
    <xf numFmtId="0" fontId="5" fillId="0" borderId="29" xfId="0" applyFont="1" applyFill="1" applyBorder="1"/>
    <xf numFmtId="167" fontId="5" fillId="0" borderId="29" xfId="0" applyNumberFormat="1" applyFont="1" applyFill="1" applyBorder="1"/>
    <xf numFmtId="165" fontId="13" fillId="2" borderId="16" xfId="0" applyNumberFormat="1" applyFont="1" applyFill="1" applyBorder="1" applyAlignment="1"/>
    <xf numFmtId="165" fontId="13" fillId="2" borderId="17" xfId="0" applyNumberFormat="1" applyFont="1" applyFill="1" applyBorder="1" applyAlignment="1"/>
    <xf numFmtId="0" fontId="5" fillId="2" borderId="0" xfId="0" applyNumberFormat="1" applyFont="1" applyFill="1" applyBorder="1" applyAlignment="1"/>
    <xf numFmtId="167" fontId="8" fillId="2" borderId="5" xfId="0" applyNumberFormat="1" applyFont="1" applyFill="1" applyBorder="1"/>
    <xf numFmtId="165" fontId="13" fillId="2" borderId="0" xfId="0" applyNumberFormat="1" applyFont="1" applyFill="1" applyBorder="1" applyAlignment="1"/>
    <xf numFmtId="0" fontId="0" fillId="0" borderId="15" xfId="0" applyBorder="1"/>
    <xf numFmtId="0" fontId="0" fillId="2" borderId="4" xfId="0" applyFill="1" applyBorder="1" applyAlignment="1">
      <alignment horizontal="right"/>
    </xf>
    <xf numFmtId="167" fontId="10" fillId="2" borderId="30" xfId="0" applyNumberFormat="1" applyFont="1" applyFill="1" applyBorder="1"/>
    <xf numFmtId="167" fontId="0" fillId="0" borderId="24" xfId="0" applyNumberFormat="1" applyBorder="1"/>
    <xf numFmtId="0" fontId="5" fillId="2" borderId="0" xfId="0" applyFont="1" applyFill="1" applyBorder="1" applyAlignment="1">
      <alignment horizontal="right"/>
    </xf>
    <xf numFmtId="165" fontId="13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164" fontId="13" fillId="0" borderId="9" xfId="0" applyNumberFormat="1" applyFont="1" applyBorder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/>
    </xf>
    <xf numFmtId="165" fontId="13" fillId="0" borderId="15" xfId="0" applyNumberFormat="1" applyFont="1" applyBorder="1" applyAlignment="1">
      <alignment horizontal="center"/>
    </xf>
    <xf numFmtId="165" fontId="13" fillId="0" borderId="16" xfId="0" applyNumberFormat="1" applyFont="1" applyBorder="1" applyAlignment="1">
      <alignment horizontal="center"/>
    </xf>
    <xf numFmtId="0" fontId="5" fillId="2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/>
    </xf>
    <xf numFmtId="14" fontId="15" fillId="0" borderId="15" xfId="0" applyNumberFormat="1" applyFont="1" applyFill="1" applyBorder="1" applyAlignment="1">
      <alignment horizontal="center" vertical="center"/>
    </xf>
    <xf numFmtId="14" fontId="15" fillId="0" borderId="16" xfId="0" applyNumberFormat="1" applyFont="1" applyFill="1" applyBorder="1" applyAlignment="1">
      <alignment horizontal="center" vertical="center"/>
    </xf>
    <xf numFmtId="14" fontId="15" fillId="0" borderId="17" xfId="0" applyNumberFormat="1" applyFont="1" applyFill="1" applyBorder="1" applyAlignment="1">
      <alignment horizontal="center" vertical="center"/>
    </xf>
    <xf numFmtId="0" fontId="5" fillId="0" borderId="27" xfId="0" applyFont="1" applyBorder="1" applyAlignment="1">
      <alignment horizontal="right"/>
    </xf>
    <xf numFmtId="0" fontId="5" fillId="0" borderId="24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0" xfId="0" applyFont="1" applyAlignment="1">
      <alignment horizontal="center"/>
    </xf>
    <xf numFmtId="165" fontId="10" fillId="0" borderId="9" xfId="0" applyNumberFormat="1" applyFont="1" applyFill="1" applyBorder="1" applyAlignment="1">
      <alignment horizontal="right"/>
    </xf>
    <xf numFmtId="165" fontId="10" fillId="0" borderId="10" xfId="0" applyNumberFormat="1" applyFont="1" applyFill="1" applyBorder="1" applyAlignment="1">
      <alignment horizontal="right"/>
    </xf>
    <xf numFmtId="165" fontId="10" fillId="0" borderId="6" xfId="0" applyNumberFormat="1" applyFont="1" applyFill="1" applyBorder="1" applyAlignment="1">
      <alignment horizontal="right"/>
    </xf>
    <xf numFmtId="165" fontId="10" fillId="0" borderId="7" xfId="0" applyNumberFormat="1" applyFont="1" applyFill="1" applyBorder="1" applyAlignment="1">
      <alignment horizontal="right"/>
    </xf>
    <xf numFmtId="0" fontId="14" fillId="0" borderId="25" xfId="0" applyFont="1" applyFill="1" applyBorder="1" applyAlignment="1">
      <alignment horizontal="center"/>
    </xf>
    <xf numFmtId="0" fontId="14" fillId="0" borderId="26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/>
    </xf>
    <xf numFmtId="165" fontId="10" fillId="0" borderId="4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10" fillId="0" borderId="7" xfId="0" applyFont="1" applyBorder="1" applyAlignment="1">
      <alignment horizontal="right"/>
    </xf>
    <xf numFmtId="165" fontId="10" fillId="0" borderId="15" xfId="0" applyNumberFormat="1" applyFont="1" applyFill="1" applyBorder="1" applyAlignment="1">
      <alignment horizontal="right"/>
    </xf>
    <xf numFmtId="165" fontId="10" fillId="0" borderId="16" xfId="0" applyNumberFormat="1" applyFont="1" applyFill="1" applyBorder="1" applyAlignment="1">
      <alignment horizontal="right"/>
    </xf>
    <xf numFmtId="165" fontId="10" fillId="0" borderId="22" xfId="0" applyNumberFormat="1" applyFont="1" applyFill="1" applyBorder="1" applyAlignment="1">
      <alignment horizontal="right"/>
    </xf>
    <xf numFmtId="165" fontId="10" fillId="0" borderId="18" xfId="0" applyNumberFormat="1" applyFont="1" applyFill="1" applyBorder="1" applyAlignment="1">
      <alignment horizontal="right"/>
    </xf>
    <xf numFmtId="165" fontId="10" fillId="0" borderId="23" xfId="0" applyNumberFormat="1" applyFont="1" applyFill="1" applyBorder="1" applyAlignment="1">
      <alignment horizontal="right"/>
    </xf>
    <xf numFmtId="0" fontId="10" fillId="0" borderId="15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165" fontId="9" fillId="0" borderId="0" xfId="0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topLeftCell="A21" workbookViewId="0">
      <selection activeCell="O44" sqref="O43:R44"/>
    </sheetView>
  </sheetViews>
  <sheetFormatPr defaultRowHeight="15" x14ac:dyDescent="0.25"/>
  <cols>
    <col min="1" max="1" width="9.42578125" customWidth="1"/>
    <col min="2" max="2" width="9.7109375" customWidth="1"/>
    <col min="3" max="3" width="31.140625" customWidth="1"/>
    <col min="4" max="4" width="8.5703125" customWidth="1"/>
    <col min="5" max="5" width="10.7109375" customWidth="1"/>
    <col min="6" max="6" width="8.140625" customWidth="1"/>
    <col min="7" max="7" width="9" customWidth="1"/>
    <col min="8" max="8" width="8" customWidth="1"/>
    <col min="10" max="10" width="11.140625" customWidth="1"/>
    <col min="11" max="11" width="9.5703125" customWidth="1"/>
    <col min="12" max="12" width="10.28515625" customWidth="1"/>
    <col min="13" max="13" width="10.7109375" bestFit="1" customWidth="1"/>
    <col min="16" max="16" width="11.7109375" customWidth="1"/>
    <col min="19" max="19" width="14.42578125" customWidth="1"/>
  </cols>
  <sheetData>
    <row r="1" spans="1:18" ht="15.75" thickBot="1" x14ac:dyDescent="0.3">
      <c r="A1" s="164" t="s">
        <v>5</v>
      </c>
      <c r="B1" s="165"/>
      <c r="C1" s="165"/>
      <c r="D1" s="165"/>
      <c r="E1" s="165"/>
      <c r="F1" s="165"/>
      <c r="H1" s="121"/>
      <c r="I1" s="121"/>
      <c r="J1" s="121"/>
      <c r="K1" s="121"/>
      <c r="L1" s="121"/>
    </row>
    <row r="2" spans="1:18" ht="15" customHeight="1" x14ac:dyDescent="0.25">
      <c r="A2" s="1" t="s">
        <v>0</v>
      </c>
      <c r="B2" s="2" t="s">
        <v>1</v>
      </c>
      <c r="C2" s="3" t="s">
        <v>46</v>
      </c>
      <c r="D2" s="30" t="s">
        <v>3</v>
      </c>
      <c r="E2" s="31" t="s">
        <v>7</v>
      </c>
      <c r="F2" s="3" t="s">
        <v>6</v>
      </c>
      <c r="G2" s="166" t="s">
        <v>67</v>
      </c>
      <c r="H2" s="167"/>
      <c r="I2" s="167"/>
      <c r="J2" s="167"/>
      <c r="K2" s="167"/>
      <c r="L2" s="127">
        <v>265.92</v>
      </c>
    </row>
    <row r="3" spans="1:18" x14ac:dyDescent="0.25">
      <c r="A3" s="20"/>
      <c r="B3" s="15"/>
      <c r="C3" s="6" t="s">
        <v>32</v>
      </c>
      <c r="D3" s="12"/>
      <c r="E3" s="12">
        <v>1060.3800000000001</v>
      </c>
      <c r="F3" s="140"/>
      <c r="G3" s="128" t="s">
        <v>54</v>
      </c>
      <c r="H3" s="21" t="s">
        <v>55</v>
      </c>
      <c r="I3" s="7"/>
      <c r="J3" s="21"/>
      <c r="K3" s="12">
        <v>28.8</v>
      </c>
      <c r="L3" s="129">
        <f>L2-K3</f>
        <v>237.12</v>
      </c>
    </row>
    <row r="4" spans="1:18" x14ac:dyDescent="0.25">
      <c r="A4" s="20"/>
      <c r="B4" s="70"/>
      <c r="C4" s="6" t="s">
        <v>2</v>
      </c>
      <c r="D4" s="12">
        <v>1060.3800000000001</v>
      </c>
      <c r="E4" s="12"/>
      <c r="F4" s="140"/>
      <c r="G4" s="130" t="s">
        <v>56</v>
      </c>
      <c r="H4" s="126" t="s">
        <v>60</v>
      </c>
      <c r="I4" s="7"/>
      <c r="J4" s="126"/>
      <c r="K4" s="11">
        <v>58.8</v>
      </c>
      <c r="L4" s="66">
        <f>L3-K4</f>
        <v>178.32</v>
      </c>
    </row>
    <row r="5" spans="1:18" ht="15.75" thickBot="1" x14ac:dyDescent="0.3">
      <c r="A5" s="5">
        <v>45763</v>
      </c>
      <c r="B5" s="91">
        <v>480</v>
      </c>
      <c r="C5" s="4" t="s">
        <v>10</v>
      </c>
      <c r="D5" s="12"/>
      <c r="E5" s="11">
        <v>85.4</v>
      </c>
      <c r="F5" s="140"/>
      <c r="G5" s="88" t="s">
        <v>61</v>
      </c>
      <c r="H5" s="115" t="s">
        <v>62</v>
      </c>
      <c r="I5" s="119"/>
      <c r="J5" s="115"/>
      <c r="K5" s="131">
        <v>195.84</v>
      </c>
      <c r="L5" s="132">
        <f>L4-K5</f>
        <v>-17.52000000000001</v>
      </c>
      <c r="M5" s="9"/>
    </row>
    <row r="6" spans="1:18" x14ac:dyDescent="0.25">
      <c r="A6" s="27">
        <v>45769</v>
      </c>
      <c r="B6" s="77" t="s">
        <v>15</v>
      </c>
      <c r="C6" s="20" t="s">
        <v>11</v>
      </c>
      <c r="D6" s="95"/>
      <c r="E6" s="95">
        <v>20.18</v>
      </c>
      <c r="F6" s="141"/>
      <c r="G6" s="5"/>
      <c r="H6" s="21"/>
      <c r="I6" s="21"/>
      <c r="J6" s="21"/>
      <c r="K6" s="21"/>
      <c r="L6" s="21"/>
      <c r="M6" s="21"/>
    </row>
    <row r="7" spans="1:18" x14ac:dyDescent="0.25">
      <c r="A7" s="5">
        <v>45772</v>
      </c>
      <c r="B7" s="38" t="s">
        <v>15</v>
      </c>
      <c r="C7" s="20" t="s">
        <v>12</v>
      </c>
      <c r="D7" s="11"/>
      <c r="E7" s="11">
        <v>14.08</v>
      </c>
      <c r="F7" s="140"/>
    </row>
    <row r="8" spans="1:18" ht="15.75" thickBot="1" x14ac:dyDescent="0.3">
      <c r="A8" s="27">
        <v>45752</v>
      </c>
      <c r="B8" s="70"/>
      <c r="C8" s="20" t="s">
        <v>47</v>
      </c>
      <c r="D8" s="95">
        <v>2500</v>
      </c>
      <c r="E8" s="80"/>
      <c r="F8" s="139"/>
    </row>
    <row r="9" spans="1:18" x14ac:dyDescent="0.25">
      <c r="A9" s="27">
        <v>45792</v>
      </c>
      <c r="B9" s="77"/>
      <c r="C9" s="36" t="s">
        <v>13</v>
      </c>
      <c r="D9" s="8"/>
      <c r="E9" s="11">
        <v>732.55</v>
      </c>
      <c r="F9" s="141"/>
      <c r="G9" s="170" t="s">
        <v>66</v>
      </c>
      <c r="H9" s="171"/>
      <c r="I9" s="171"/>
      <c r="J9" s="171"/>
      <c r="K9" s="171"/>
      <c r="L9" s="172"/>
      <c r="M9" s="133"/>
    </row>
    <row r="10" spans="1:18" x14ac:dyDescent="0.25">
      <c r="A10" s="5">
        <v>45799</v>
      </c>
      <c r="B10" s="94" t="s">
        <v>15</v>
      </c>
      <c r="C10" s="41" t="s">
        <v>11</v>
      </c>
      <c r="D10" s="11"/>
      <c r="E10" s="11">
        <v>20.18</v>
      </c>
      <c r="F10" s="140"/>
      <c r="G10" s="92" t="s">
        <v>0</v>
      </c>
      <c r="H10" s="103"/>
      <c r="I10" s="169" t="s">
        <v>64</v>
      </c>
      <c r="J10" s="169"/>
      <c r="K10" s="103" t="s">
        <v>52</v>
      </c>
      <c r="L10" s="93" t="s">
        <v>51</v>
      </c>
    </row>
    <row r="11" spans="1:18" x14ac:dyDescent="0.25">
      <c r="A11" s="5">
        <v>45804</v>
      </c>
      <c r="B11" s="15" t="s">
        <v>15</v>
      </c>
      <c r="C11" s="20" t="s">
        <v>12</v>
      </c>
      <c r="D11" s="8"/>
      <c r="E11" s="11">
        <v>14.08</v>
      </c>
      <c r="F11" s="140"/>
      <c r="G11" s="67" t="s">
        <v>70</v>
      </c>
      <c r="H11" s="21"/>
      <c r="I11" s="21"/>
      <c r="J11" s="21"/>
      <c r="K11" s="21"/>
      <c r="L11" s="99">
        <v>160.19999999999999</v>
      </c>
      <c r="Q11" s="46"/>
      <c r="R11" s="46"/>
    </row>
    <row r="12" spans="1:18" x14ac:dyDescent="0.25">
      <c r="A12" s="27">
        <v>45831</v>
      </c>
      <c r="B12" s="15" t="s">
        <v>15</v>
      </c>
      <c r="C12" s="36" t="s">
        <v>11</v>
      </c>
      <c r="D12" s="80"/>
      <c r="E12" s="80">
        <v>20.18</v>
      </c>
      <c r="F12" s="140"/>
      <c r="G12" s="68">
        <v>45919</v>
      </c>
      <c r="H12" s="21" t="s">
        <v>69</v>
      </c>
      <c r="I12" s="21"/>
      <c r="J12" s="21"/>
      <c r="K12" s="12">
        <v>3045.17</v>
      </c>
      <c r="L12" s="66">
        <f>L11+K12</f>
        <v>3205.37</v>
      </c>
    </row>
    <row r="13" spans="1:18" x14ac:dyDescent="0.25">
      <c r="A13" s="27">
        <v>45833</v>
      </c>
      <c r="B13" s="40" t="s">
        <v>15</v>
      </c>
      <c r="C13" s="20" t="s">
        <v>12</v>
      </c>
      <c r="D13" s="8"/>
      <c r="E13" s="11">
        <v>14.08</v>
      </c>
      <c r="F13" s="140"/>
      <c r="G13" s="68">
        <v>45929</v>
      </c>
      <c r="H13" s="21" t="s">
        <v>68</v>
      </c>
      <c r="I13" s="21"/>
      <c r="J13" s="21"/>
      <c r="K13" s="12">
        <v>385</v>
      </c>
      <c r="L13" s="99">
        <f>L12+K13</f>
        <v>3590.37</v>
      </c>
    </row>
    <row r="14" spans="1:18" x14ac:dyDescent="0.25">
      <c r="A14" s="27">
        <v>45860</v>
      </c>
      <c r="B14" s="15" t="s">
        <v>15</v>
      </c>
      <c r="C14" s="36" t="s">
        <v>11</v>
      </c>
      <c r="D14" s="8"/>
      <c r="E14" s="11">
        <v>20.18</v>
      </c>
      <c r="F14" s="140"/>
      <c r="G14" s="68">
        <v>45946</v>
      </c>
      <c r="H14" s="21" t="s">
        <v>57</v>
      </c>
      <c r="I14" s="21"/>
      <c r="J14" s="21"/>
      <c r="K14" s="12">
        <v>3.55</v>
      </c>
      <c r="L14" s="114">
        <f>L13+K14</f>
        <v>3593.92</v>
      </c>
    </row>
    <row r="15" spans="1:18" x14ac:dyDescent="0.25">
      <c r="A15" s="27">
        <v>45863</v>
      </c>
      <c r="B15" s="73" t="s">
        <v>15</v>
      </c>
      <c r="C15" s="20" t="s">
        <v>12</v>
      </c>
      <c r="D15" s="8"/>
      <c r="E15" s="11">
        <v>14.08</v>
      </c>
      <c r="F15" s="142"/>
      <c r="G15" s="111"/>
      <c r="H15" s="7"/>
      <c r="I15" s="7"/>
      <c r="J15" s="7"/>
      <c r="K15" s="7"/>
      <c r="L15" s="112"/>
      <c r="M15" s="7"/>
    </row>
    <row r="16" spans="1:18" x14ac:dyDescent="0.25">
      <c r="A16" s="27">
        <v>45891</v>
      </c>
      <c r="B16" s="40" t="s">
        <v>15</v>
      </c>
      <c r="C16" s="75" t="s">
        <v>11</v>
      </c>
      <c r="D16" s="8"/>
      <c r="E16" s="11">
        <v>29.86</v>
      </c>
      <c r="F16" s="142"/>
      <c r="G16" s="173" t="s">
        <v>35</v>
      </c>
      <c r="H16" s="174"/>
      <c r="I16" s="174"/>
      <c r="J16" s="174"/>
      <c r="K16" s="174"/>
      <c r="L16" s="113">
        <f>L14</f>
        <v>3593.92</v>
      </c>
      <c r="Q16" s="35"/>
    </row>
    <row r="17" spans="1:19" ht="15.75" thickBot="1" x14ac:dyDescent="0.3">
      <c r="A17" s="27">
        <v>45895</v>
      </c>
      <c r="B17" s="40" t="s">
        <v>15</v>
      </c>
      <c r="C17" s="41" t="s">
        <v>12</v>
      </c>
      <c r="D17" s="8"/>
      <c r="E17" s="11">
        <v>14.08</v>
      </c>
      <c r="F17" s="142"/>
      <c r="G17" s="175" t="s">
        <v>36</v>
      </c>
      <c r="H17" s="176"/>
      <c r="I17" s="176"/>
      <c r="J17" s="176"/>
      <c r="K17" s="176"/>
      <c r="L17" s="89">
        <f>L16</f>
        <v>3593.92</v>
      </c>
      <c r="P17" s="35"/>
    </row>
    <row r="18" spans="1:19" x14ac:dyDescent="0.25">
      <c r="A18" s="5">
        <v>45897</v>
      </c>
      <c r="B18" s="96">
        <v>487</v>
      </c>
      <c r="C18" s="74" t="s">
        <v>29</v>
      </c>
      <c r="D18" s="8"/>
      <c r="E18" s="11">
        <v>12.5</v>
      </c>
      <c r="F18" s="142"/>
      <c r="G18" s="116"/>
      <c r="H18" s="116"/>
      <c r="I18" s="116"/>
      <c r="J18" s="116"/>
    </row>
    <row r="19" spans="1:19" ht="15.75" thickBot="1" x14ac:dyDescent="0.3">
      <c r="A19" s="5">
        <v>45912</v>
      </c>
      <c r="B19" s="97">
        <v>490</v>
      </c>
      <c r="C19" s="36" t="s">
        <v>49</v>
      </c>
      <c r="D19" s="8"/>
      <c r="E19" s="11">
        <v>324.08</v>
      </c>
      <c r="F19" s="142"/>
      <c r="G19" s="46"/>
      <c r="H19" s="46"/>
      <c r="I19" s="46"/>
      <c r="J19" s="46"/>
      <c r="K19" s="7"/>
      <c r="M19" s="69"/>
      <c r="N19" s="69"/>
      <c r="O19" s="69"/>
      <c r="P19" s="69"/>
    </row>
    <row r="20" spans="1:19" x14ac:dyDescent="0.25">
      <c r="A20" s="27">
        <v>45922</v>
      </c>
      <c r="B20" s="15" t="s">
        <v>15</v>
      </c>
      <c r="C20" s="37" t="s">
        <v>25</v>
      </c>
      <c r="D20" s="8"/>
      <c r="E20" s="11">
        <v>20.18</v>
      </c>
      <c r="F20" s="142"/>
      <c r="H20" s="152"/>
      <c r="I20" s="153"/>
      <c r="J20" s="148" t="s">
        <v>5</v>
      </c>
      <c r="K20" s="148"/>
      <c r="L20" s="149"/>
      <c r="M20" s="69"/>
      <c r="N20" s="69"/>
      <c r="O20" s="69"/>
      <c r="P20" s="69"/>
    </row>
    <row r="21" spans="1:19" x14ac:dyDescent="0.25">
      <c r="A21" s="5">
        <v>45922</v>
      </c>
      <c r="B21" s="78" t="s">
        <v>15</v>
      </c>
      <c r="C21" s="4" t="s">
        <v>30</v>
      </c>
      <c r="E21" s="9">
        <v>36</v>
      </c>
      <c r="F21" s="142"/>
      <c r="G21" s="7"/>
      <c r="H21" s="7"/>
      <c r="I21" s="134" t="s">
        <v>65</v>
      </c>
      <c r="J21" s="110"/>
      <c r="K21" s="110"/>
      <c r="L21" s="83">
        <v>2593.85</v>
      </c>
      <c r="M21" s="69"/>
      <c r="N21" s="69"/>
      <c r="O21" s="69"/>
      <c r="P21" s="69"/>
    </row>
    <row r="22" spans="1:19" x14ac:dyDescent="0.25">
      <c r="A22" s="5">
        <v>45925</v>
      </c>
      <c r="B22" s="40" t="s">
        <v>15</v>
      </c>
      <c r="C22" s="41" t="s">
        <v>48</v>
      </c>
      <c r="E22" s="9">
        <v>14.08</v>
      </c>
      <c r="F22" s="142"/>
      <c r="G22" s="7"/>
      <c r="H22" s="135"/>
      <c r="I22" s="134" t="s">
        <v>33</v>
      </c>
      <c r="J22" s="135"/>
      <c r="K22" s="135"/>
      <c r="L22" s="151">
        <f>D45</f>
        <v>3636.9700000000003</v>
      </c>
      <c r="M22" s="8"/>
      <c r="N22" s="8"/>
    </row>
    <row r="23" spans="1:19" ht="15.75" x14ac:dyDescent="0.25">
      <c r="A23" s="5">
        <v>45932</v>
      </c>
      <c r="B23" s="97">
        <v>488</v>
      </c>
      <c r="C23" s="72" t="s">
        <v>50</v>
      </c>
      <c r="D23" s="8"/>
      <c r="E23" s="11">
        <v>81</v>
      </c>
      <c r="F23" s="142"/>
      <c r="G23" s="109" t="s">
        <v>4</v>
      </c>
      <c r="H23" s="109"/>
      <c r="I23" s="154"/>
      <c r="J23" s="117"/>
      <c r="K23" s="117"/>
      <c r="L23" s="83">
        <f>L21+L22</f>
        <v>6230.82</v>
      </c>
      <c r="M23" s="11"/>
      <c r="N23" s="16"/>
      <c r="O23" s="16"/>
      <c r="P23" s="16"/>
    </row>
    <row r="24" spans="1:19" x14ac:dyDescent="0.25">
      <c r="A24" s="5">
        <v>45938</v>
      </c>
      <c r="B24" s="79" t="s">
        <v>15</v>
      </c>
      <c r="C24" s="36" t="s">
        <v>31</v>
      </c>
      <c r="D24" s="8"/>
      <c r="E24" s="11">
        <v>28.8</v>
      </c>
      <c r="F24" s="142">
        <v>4.8</v>
      </c>
      <c r="G24" s="7"/>
      <c r="H24" s="135"/>
      <c r="I24" s="134" t="s">
        <v>34</v>
      </c>
      <c r="J24" s="135"/>
      <c r="K24" s="135"/>
      <c r="L24" s="151">
        <f>E45</f>
        <v>3576.4099999999985</v>
      </c>
      <c r="M24" s="17"/>
      <c r="N24" s="120"/>
      <c r="O24" s="17"/>
      <c r="P24" s="17"/>
    </row>
    <row r="25" spans="1:19" x14ac:dyDescent="0.25">
      <c r="A25" s="5">
        <v>45938</v>
      </c>
      <c r="B25" s="98">
        <v>491</v>
      </c>
      <c r="C25" s="20" t="s">
        <v>53</v>
      </c>
      <c r="D25" s="8"/>
      <c r="E25" s="11">
        <v>75.180000000000007</v>
      </c>
      <c r="F25" s="143">
        <v>12.53</v>
      </c>
      <c r="G25" s="7"/>
      <c r="H25" s="72"/>
      <c r="I25" s="136" t="s">
        <v>37</v>
      </c>
      <c r="J25" s="72"/>
      <c r="K25" s="72"/>
      <c r="L25" s="83">
        <f>L23-L24</f>
        <v>2654.4100000000012</v>
      </c>
      <c r="M25" s="7"/>
      <c r="N25" s="20"/>
    </row>
    <row r="26" spans="1:19" x14ac:dyDescent="0.25">
      <c r="A26" s="5">
        <v>45940</v>
      </c>
      <c r="B26" s="79" t="s">
        <v>15</v>
      </c>
      <c r="C26" s="36" t="s">
        <v>58</v>
      </c>
      <c r="D26" s="39"/>
      <c r="E26" s="11">
        <v>58.8</v>
      </c>
      <c r="F26" s="140">
        <v>9.8000000000000007</v>
      </c>
      <c r="G26" s="7"/>
      <c r="H26" s="7"/>
      <c r="I26" s="111"/>
      <c r="J26" s="7"/>
      <c r="K26" s="7"/>
      <c r="L26" s="112"/>
      <c r="M26" s="7"/>
      <c r="N26" s="20"/>
    </row>
    <row r="27" spans="1:19" x14ac:dyDescent="0.25">
      <c r="A27" s="27">
        <v>45952</v>
      </c>
      <c r="B27" s="15" t="s">
        <v>15</v>
      </c>
      <c r="C27" s="20" t="s">
        <v>25</v>
      </c>
      <c r="D27" s="11"/>
      <c r="E27" s="11">
        <v>20.18</v>
      </c>
      <c r="F27" s="144"/>
      <c r="G27" s="7"/>
      <c r="H27" s="135"/>
      <c r="I27" s="134" t="s">
        <v>38</v>
      </c>
      <c r="J27" s="7"/>
      <c r="K27" s="135"/>
      <c r="L27" s="83">
        <v>14</v>
      </c>
      <c r="M27" s="7"/>
      <c r="N27" s="20"/>
    </row>
    <row r="28" spans="1:19" ht="15.75" thickBot="1" x14ac:dyDescent="0.3">
      <c r="A28" s="5">
        <v>45957</v>
      </c>
      <c r="B28" s="40" t="s">
        <v>15</v>
      </c>
      <c r="C28" s="41" t="s">
        <v>48</v>
      </c>
      <c r="D28" s="11"/>
      <c r="E28" s="11">
        <v>14.08</v>
      </c>
      <c r="F28" s="107"/>
      <c r="G28" s="7"/>
      <c r="H28" s="150"/>
      <c r="I28" s="137" t="s">
        <v>39</v>
      </c>
      <c r="J28" s="138"/>
      <c r="K28" s="138"/>
      <c r="L28" s="84">
        <f>L25-L27</f>
        <v>2640.4100000000012</v>
      </c>
      <c r="M28" s="7"/>
      <c r="N28" s="20"/>
    </row>
    <row r="29" spans="1:19" x14ac:dyDescent="0.25">
      <c r="A29" s="27">
        <v>45985</v>
      </c>
      <c r="B29" s="62" t="s">
        <v>15</v>
      </c>
      <c r="C29" s="41" t="s">
        <v>25</v>
      </c>
      <c r="D29" s="81"/>
      <c r="E29" s="82">
        <v>20.18</v>
      </c>
      <c r="F29" s="144"/>
      <c r="G29" s="157"/>
      <c r="H29" s="157"/>
      <c r="I29" s="157"/>
      <c r="J29" s="7"/>
      <c r="K29" s="21"/>
      <c r="L29" s="95"/>
      <c r="M29" s="12"/>
      <c r="N29" s="4"/>
    </row>
    <row r="30" spans="1:19" x14ac:dyDescent="0.25">
      <c r="A30" s="5">
        <v>45986</v>
      </c>
      <c r="B30" s="100" t="s">
        <v>15</v>
      </c>
      <c r="C30" s="41" t="s">
        <v>12</v>
      </c>
      <c r="D30" s="11"/>
      <c r="E30" s="11">
        <v>14.08</v>
      </c>
      <c r="F30" s="108"/>
      <c r="G30" s="7"/>
      <c r="H30" s="7"/>
      <c r="I30" s="7"/>
      <c r="J30" s="7"/>
      <c r="K30" s="21"/>
      <c r="L30" s="7"/>
      <c r="N30" s="4"/>
      <c r="Q30" s="161"/>
      <c r="R30" s="161"/>
      <c r="S30" s="161"/>
    </row>
    <row r="31" spans="1:19" x14ac:dyDescent="0.25">
      <c r="A31" s="5">
        <v>45999</v>
      </c>
      <c r="B31" s="100" t="s">
        <v>15</v>
      </c>
      <c r="C31" s="4" t="s">
        <v>59</v>
      </c>
      <c r="D31" s="11"/>
      <c r="E31" s="11">
        <v>195.84</v>
      </c>
      <c r="F31" s="140">
        <v>32.64</v>
      </c>
      <c r="J31" s="139"/>
      <c r="K31" s="21"/>
      <c r="N31" s="4"/>
      <c r="O31" s="18"/>
      <c r="Q31" s="161"/>
      <c r="R31" s="161"/>
      <c r="S31" s="161"/>
    </row>
    <row r="32" spans="1:19" x14ac:dyDescent="0.25">
      <c r="A32" s="27">
        <v>46013</v>
      </c>
      <c r="B32" s="61" t="s">
        <v>15</v>
      </c>
      <c r="C32" s="4" t="s">
        <v>25</v>
      </c>
      <c r="D32" s="81"/>
      <c r="E32" s="81">
        <v>20.18</v>
      </c>
      <c r="F32" s="107"/>
      <c r="G32" s="35"/>
      <c r="H32" s="35"/>
      <c r="J32" s="7"/>
      <c r="K32" s="7"/>
      <c r="N32" s="22"/>
      <c r="O32" s="20"/>
      <c r="Q32" s="161"/>
      <c r="R32" s="161"/>
      <c r="S32" s="161"/>
    </row>
    <row r="33" spans="1:19" x14ac:dyDescent="0.25">
      <c r="A33" s="5">
        <v>46020</v>
      </c>
      <c r="B33" s="100" t="s">
        <v>15</v>
      </c>
      <c r="C33" s="4" t="s">
        <v>12</v>
      </c>
      <c r="D33" s="4"/>
      <c r="E33" s="4">
        <v>14.08</v>
      </c>
      <c r="F33" s="140"/>
      <c r="N33" s="21"/>
      <c r="O33" s="4"/>
    </row>
    <row r="34" spans="1:19" x14ac:dyDescent="0.25">
      <c r="A34" s="5">
        <v>46044</v>
      </c>
      <c r="B34" s="76" t="s">
        <v>15</v>
      </c>
      <c r="C34" s="20" t="s">
        <v>25</v>
      </c>
      <c r="D34" s="11"/>
      <c r="E34" s="11">
        <v>20.18</v>
      </c>
      <c r="F34" s="140"/>
      <c r="K34" s="35"/>
      <c r="M34" s="29"/>
      <c r="N34" s="12"/>
      <c r="O34" s="9"/>
      <c r="P34" s="9"/>
    </row>
    <row r="35" spans="1:19" x14ac:dyDescent="0.25">
      <c r="A35" s="5">
        <v>46048</v>
      </c>
      <c r="B35" s="40" t="s">
        <v>15</v>
      </c>
      <c r="C35" s="41" t="s">
        <v>12</v>
      </c>
      <c r="D35" s="11"/>
      <c r="E35" s="11">
        <v>14.08</v>
      </c>
      <c r="F35" s="140"/>
      <c r="K35" s="35"/>
      <c r="L35" s="69"/>
      <c r="M35" s="69"/>
      <c r="N35" s="69"/>
      <c r="O35" s="4"/>
      <c r="P35" s="9"/>
    </row>
    <row r="36" spans="1:19" ht="15.75" thickBot="1" x14ac:dyDescent="0.3">
      <c r="A36" s="5">
        <v>46050</v>
      </c>
      <c r="B36" s="40"/>
      <c r="C36" s="146" t="s">
        <v>74</v>
      </c>
      <c r="D36" s="147">
        <v>76.59</v>
      </c>
      <c r="E36" s="11"/>
      <c r="F36" s="145"/>
      <c r="K36" s="35"/>
      <c r="L36" s="69"/>
      <c r="M36" s="69"/>
      <c r="N36" s="69"/>
      <c r="O36" s="4"/>
      <c r="P36" s="9"/>
    </row>
    <row r="37" spans="1:19" ht="15.75" thickTop="1" x14ac:dyDescent="0.25">
      <c r="A37" s="5">
        <v>46076</v>
      </c>
      <c r="B37" s="40" t="s">
        <v>15</v>
      </c>
      <c r="C37" s="41" t="s">
        <v>25</v>
      </c>
      <c r="D37" s="81"/>
      <c r="E37" s="82">
        <v>20.18</v>
      </c>
      <c r="F37" s="140"/>
      <c r="K37" s="35"/>
      <c r="L37" s="69"/>
      <c r="M37" s="69"/>
      <c r="N37" s="69"/>
      <c r="O37" s="4"/>
      <c r="P37" s="9"/>
    </row>
    <row r="38" spans="1:19" x14ac:dyDescent="0.25">
      <c r="A38" s="5">
        <v>46078</v>
      </c>
      <c r="B38" s="101" t="s">
        <v>15</v>
      </c>
      <c r="C38" s="41" t="s">
        <v>12</v>
      </c>
      <c r="E38" s="82">
        <v>14.08</v>
      </c>
      <c r="F38" s="107"/>
      <c r="L38" s="44"/>
      <c r="M38" s="28"/>
      <c r="N38" s="14"/>
      <c r="O38" s="4"/>
      <c r="P38" s="9"/>
    </row>
    <row r="39" spans="1:19" ht="15.75" thickBot="1" x14ac:dyDescent="0.3">
      <c r="A39" s="5">
        <v>46094</v>
      </c>
      <c r="B39" s="106">
        <v>492</v>
      </c>
      <c r="C39" s="36" t="s">
        <v>23</v>
      </c>
      <c r="D39" s="11"/>
      <c r="E39" s="11">
        <v>344.88</v>
      </c>
      <c r="F39" s="12"/>
      <c r="M39" s="14"/>
      <c r="N39" s="14"/>
      <c r="O39" s="4"/>
      <c r="P39" s="9"/>
    </row>
    <row r="40" spans="1:19" ht="15.75" x14ac:dyDescent="0.25">
      <c r="A40" s="5">
        <v>46097</v>
      </c>
      <c r="B40" s="106" t="s">
        <v>15</v>
      </c>
      <c r="C40" s="4" t="s">
        <v>63</v>
      </c>
      <c r="D40" s="82"/>
      <c r="E40" s="82">
        <v>20</v>
      </c>
      <c r="F40" s="140">
        <v>3.33</v>
      </c>
      <c r="G40" s="182" t="s">
        <v>8</v>
      </c>
      <c r="H40" s="183"/>
      <c r="I40" s="183"/>
      <c r="J40" s="183"/>
      <c r="K40" s="184"/>
      <c r="M40" s="14"/>
      <c r="N40" s="14"/>
      <c r="O40" s="4"/>
      <c r="P40" s="158"/>
      <c r="Q40" s="158"/>
      <c r="R40" s="158"/>
      <c r="S40" s="158"/>
    </row>
    <row r="41" spans="1:19" ht="15.75" thickBot="1" x14ac:dyDescent="0.3">
      <c r="A41" s="5">
        <v>46104</v>
      </c>
      <c r="B41" s="106" t="s">
        <v>15</v>
      </c>
      <c r="C41" s="4" t="s">
        <v>25</v>
      </c>
      <c r="D41" s="4"/>
      <c r="E41" s="9">
        <v>20.18</v>
      </c>
      <c r="G41" s="191" t="s">
        <v>65</v>
      </c>
      <c r="H41" s="192"/>
      <c r="I41" s="192"/>
      <c r="J41" s="193"/>
      <c r="K41" s="45">
        <v>5799.22</v>
      </c>
      <c r="L41" s="35"/>
      <c r="M41" s="177"/>
      <c r="N41" s="177"/>
      <c r="O41" s="177"/>
      <c r="P41" s="159"/>
      <c r="Q41" s="159"/>
      <c r="R41" s="159"/>
      <c r="S41" s="118"/>
    </row>
    <row r="42" spans="1:19" x14ac:dyDescent="0.25">
      <c r="A42" s="5">
        <v>46104</v>
      </c>
      <c r="B42" s="106">
        <v>489</v>
      </c>
      <c r="C42" s="74" t="s">
        <v>29</v>
      </c>
      <c r="E42" s="9">
        <v>14</v>
      </c>
      <c r="F42" s="12"/>
      <c r="G42" s="194" t="s">
        <v>40</v>
      </c>
      <c r="H42" s="195"/>
      <c r="I42" s="195"/>
      <c r="J42" s="195"/>
      <c r="K42" s="125">
        <f>L22</f>
        <v>3636.9700000000003</v>
      </c>
      <c r="M42" s="161"/>
      <c r="N42" s="161"/>
      <c r="O42" s="161"/>
      <c r="P42" s="159"/>
      <c r="Q42" s="159"/>
      <c r="R42" s="159"/>
      <c r="S42" s="118"/>
    </row>
    <row r="43" spans="1:19" x14ac:dyDescent="0.25">
      <c r="A43" s="5">
        <v>46106</v>
      </c>
      <c r="B43" s="40" t="s">
        <v>15</v>
      </c>
      <c r="C43" s="41" t="s">
        <v>12</v>
      </c>
      <c r="D43" s="4"/>
      <c r="E43" s="64">
        <v>14.08</v>
      </c>
      <c r="F43" s="9"/>
      <c r="G43" s="185" t="s">
        <v>41</v>
      </c>
      <c r="H43" s="186"/>
      <c r="I43" s="186"/>
      <c r="J43" s="186"/>
      <c r="K43" s="125">
        <v>385</v>
      </c>
      <c r="L43" s="65"/>
      <c r="M43" s="46"/>
      <c r="N43" s="46"/>
      <c r="O43" s="46"/>
      <c r="P43" s="105"/>
      <c r="Q43" s="105"/>
      <c r="R43" s="90"/>
      <c r="S43" s="118"/>
    </row>
    <row r="44" spans="1:19" ht="15.75" thickBot="1" x14ac:dyDescent="0.3">
      <c r="A44" s="5">
        <v>46107</v>
      </c>
      <c r="B44" s="102">
        <v>493</v>
      </c>
      <c r="C44" s="41" t="s">
        <v>10</v>
      </c>
      <c r="E44" s="9">
        <v>86.2</v>
      </c>
      <c r="F44" s="9"/>
      <c r="G44" s="187" t="s">
        <v>73</v>
      </c>
      <c r="H44" s="188"/>
      <c r="I44" s="188"/>
      <c r="J44" s="188"/>
      <c r="K44" s="85">
        <v>3.55</v>
      </c>
      <c r="O44" s="4"/>
      <c r="P44" s="159"/>
      <c r="Q44" s="159"/>
      <c r="R44" s="159"/>
      <c r="S44" s="118"/>
    </row>
    <row r="45" spans="1:19" ht="15.75" thickBot="1" x14ac:dyDescent="0.3">
      <c r="D45" s="10">
        <f>SUM(D3:D43)</f>
        <v>3636.9700000000003</v>
      </c>
      <c r="E45" s="10">
        <f>SUM(E3:E44)</f>
        <v>3576.4099999999985</v>
      </c>
      <c r="F45" s="12"/>
      <c r="G45" s="189" t="s">
        <v>42</v>
      </c>
      <c r="H45" s="190"/>
      <c r="I45" s="190"/>
      <c r="J45" s="190"/>
      <c r="K45" s="155">
        <f>K42+K43+K14</f>
        <v>4025.5200000000004</v>
      </c>
      <c r="L45" s="35"/>
      <c r="M45" s="35"/>
      <c r="O45" s="4"/>
      <c r="P45" s="157"/>
      <c r="Q45" s="157"/>
      <c r="R45" s="157"/>
      <c r="S45" s="118"/>
    </row>
    <row r="46" spans="1:19" ht="15.75" thickTop="1" x14ac:dyDescent="0.25">
      <c r="A46" s="160" t="s">
        <v>45</v>
      </c>
      <c r="B46" s="161"/>
      <c r="C46" s="161"/>
      <c r="F46" s="9"/>
      <c r="G46" s="162" t="s">
        <v>72</v>
      </c>
      <c r="H46" s="163"/>
      <c r="I46" s="163"/>
      <c r="J46" s="163"/>
      <c r="K46" s="86">
        <f>K41+K42+K43+K14</f>
        <v>9824.74</v>
      </c>
      <c r="L46" s="35"/>
      <c r="M46" s="14"/>
      <c r="N46" s="14"/>
      <c r="O46" s="4"/>
      <c r="P46" s="159"/>
      <c r="Q46" s="159"/>
      <c r="R46" s="159"/>
      <c r="S46" s="118"/>
    </row>
    <row r="47" spans="1:19" ht="15.75" thickBot="1" x14ac:dyDescent="0.3">
      <c r="A47" s="71"/>
      <c r="B47" s="106">
        <v>494</v>
      </c>
      <c r="C47" s="71" t="s">
        <v>71</v>
      </c>
      <c r="D47" s="35"/>
      <c r="E47" s="12">
        <v>14</v>
      </c>
      <c r="F47" s="9"/>
      <c r="G47" s="180" t="s">
        <v>43</v>
      </c>
      <c r="H47" s="181"/>
      <c r="I47" s="181"/>
      <c r="J47" s="181"/>
      <c r="K47" s="87">
        <f>E45+E47</f>
        <v>3590.4099999999985</v>
      </c>
      <c r="L47" s="29"/>
      <c r="M47" s="4"/>
      <c r="N47" s="4"/>
      <c r="O47" s="4"/>
      <c r="P47" s="104"/>
      <c r="Q47" s="104"/>
      <c r="R47" s="104"/>
      <c r="S47" s="118"/>
    </row>
    <row r="48" spans="1:19" ht="15.75" thickBot="1" x14ac:dyDescent="0.3">
      <c r="E48" s="156">
        <f>E45+E47</f>
        <v>3590.4099999999985</v>
      </c>
      <c r="F48" s="12"/>
      <c r="G48" s="178" t="s">
        <v>44</v>
      </c>
      <c r="H48" s="179"/>
      <c r="I48" s="179"/>
      <c r="J48" s="179"/>
      <c r="K48" s="43">
        <f>K46-K47</f>
        <v>6234.3300000000017</v>
      </c>
      <c r="L48" s="35"/>
      <c r="P48" s="168"/>
      <c r="Q48" s="168"/>
      <c r="R48" s="168"/>
      <c r="S48" s="118"/>
    </row>
    <row r="49" spans="1:19" x14ac:dyDescent="0.25">
      <c r="E49" s="12"/>
      <c r="F49" s="4"/>
      <c r="P49" s="157"/>
      <c r="Q49" s="157"/>
      <c r="R49" s="157"/>
      <c r="S49" s="122"/>
    </row>
    <row r="50" spans="1:19" x14ac:dyDescent="0.25">
      <c r="A50" s="5"/>
      <c r="B50" s="40"/>
      <c r="C50" s="41"/>
      <c r="E50" s="35"/>
      <c r="P50" s="123"/>
      <c r="Q50" s="124"/>
      <c r="R50" s="124"/>
      <c r="S50" s="124"/>
    </row>
    <row r="51" spans="1:19" x14ac:dyDescent="0.25">
      <c r="E51" s="35"/>
      <c r="G51" s="69"/>
      <c r="H51" s="7"/>
    </row>
    <row r="52" spans="1:19" x14ac:dyDescent="0.25">
      <c r="N52" s="35"/>
    </row>
    <row r="53" spans="1:19" x14ac:dyDescent="0.25">
      <c r="N53" s="35"/>
    </row>
    <row r="54" spans="1:19" x14ac:dyDescent="0.25">
      <c r="N54" s="35"/>
    </row>
  </sheetData>
  <mergeCells count="30">
    <mergeCell ref="G40:K40"/>
    <mergeCell ref="G29:I29"/>
    <mergeCell ref="G43:J43"/>
    <mergeCell ref="G44:J44"/>
    <mergeCell ref="G45:J45"/>
    <mergeCell ref="G41:J41"/>
    <mergeCell ref="G42:J42"/>
    <mergeCell ref="A46:C46"/>
    <mergeCell ref="G46:J46"/>
    <mergeCell ref="A1:F1"/>
    <mergeCell ref="G2:K2"/>
    <mergeCell ref="P48:R48"/>
    <mergeCell ref="I10:J10"/>
    <mergeCell ref="G9:L9"/>
    <mergeCell ref="G16:K16"/>
    <mergeCell ref="G17:K17"/>
    <mergeCell ref="Q30:S30"/>
    <mergeCell ref="Q32:S32"/>
    <mergeCell ref="Q31:S31"/>
    <mergeCell ref="M41:O41"/>
    <mergeCell ref="M42:O42"/>
    <mergeCell ref="G48:J48"/>
    <mergeCell ref="G47:J47"/>
    <mergeCell ref="P49:R49"/>
    <mergeCell ref="P40:S40"/>
    <mergeCell ref="P41:R41"/>
    <mergeCell ref="P42:R42"/>
    <mergeCell ref="P44:R44"/>
    <mergeCell ref="P45:R45"/>
    <mergeCell ref="P46:R46"/>
  </mergeCells>
  <pageMargins left="0.23622047244094488" right="0.23622047244094488" top="0.19685039370078741" bottom="0.1574803149606299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A18" sqref="A18"/>
    </sheetView>
  </sheetViews>
  <sheetFormatPr defaultRowHeight="15" x14ac:dyDescent="0.25"/>
  <cols>
    <col min="1" max="1" width="9.85546875" customWidth="1"/>
  </cols>
  <sheetData>
    <row r="1" spans="1:7" ht="15.75" x14ac:dyDescent="0.25">
      <c r="A1" s="199" t="s">
        <v>9</v>
      </c>
      <c r="B1" s="199"/>
      <c r="C1" s="199"/>
      <c r="D1" s="199"/>
      <c r="E1" s="199"/>
      <c r="F1" s="199"/>
      <c r="G1" s="199"/>
    </row>
    <row r="2" spans="1:7" x14ac:dyDescent="0.25">
      <c r="A2" s="54">
        <v>42843</v>
      </c>
      <c r="B2" s="55"/>
      <c r="C2" s="56" t="s">
        <v>14</v>
      </c>
      <c r="D2" s="57"/>
      <c r="E2" s="57"/>
      <c r="F2" s="58"/>
      <c r="G2" s="59">
        <v>2885</v>
      </c>
    </row>
    <row r="3" spans="1:7" x14ac:dyDescent="0.25">
      <c r="A3" s="49">
        <v>43033</v>
      </c>
      <c r="B3" s="32" t="s">
        <v>15</v>
      </c>
      <c r="C3" s="23" t="s">
        <v>16</v>
      </c>
      <c r="D3" s="24"/>
      <c r="E3" s="24"/>
      <c r="F3" s="25">
        <v>600</v>
      </c>
      <c r="G3" s="25">
        <f t="shared" ref="G3:G14" si="0">G2-F3</f>
        <v>2285</v>
      </c>
    </row>
    <row r="4" spans="1:7" x14ac:dyDescent="0.25">
      <c r="A4" s="49">
        <v>43070</v>
      </c>
      <c r="B4" s="32" t="s">
        <v>15</v>
      </c>
      <c r="C4" s="23" t="s">
        <v>17</v>
      </c>
      <c r="D4" s="23"/>
      <c r="E4" s="23"/>
      <c r="F4" s="25">
        <v>177.6</v>
      </c>
      <c r="G4" s="25">
        <f t="shared" si="0"/>
        <v>2107.4</v>
      </c>
    </row>
    <row r="5" spans="1:7" x14ac:dyDescent="0.25">
      <c r="A5" s="49">
        <v>43378</v>
      </c>
      <c r="B5" s="32" t="s">
        <v>15</v>
      </c>
      <c r="C5" s="23" t="s">
        <v>18</v>
      </c>
      <c r="D5" s="23"/>
      <c r="E5" s="23"/>
      <c r="F5" s="25">
        <v>58.8</v>
      </c>
      <c r="G5" s="25">
        <f t="shared" si="0"/>
        <v>2048.6</v>
      </c>
    </row>
    <row r="6" spans="1:7" x14ac:dyDescent="0.25">
      <c r="A6" s="49">
        <v>43437</v>
      </c>
      <c r="B6" s="32" t="s">
        <v>15</v>
      </c>
      <c r="C6" s="23" t="s">
        <v>19</v>
      </c>
      <c r="D6" s="23"/>
      <c r="E6" s="23"/>
      <c r="F6" s="25">
        <v>180</v>
      </c>
      <c r="G6" s="25">
        <f t="shared" si="0"/>
        <v>1868.6</v>
      </c>
    </row>
    <row r="7" spans="1:7" x14ac:dyDescent="0.25">
      <c r="A7" s="50">
        <v>43748</v>
      </c>
      <c r="B7" s="33" t="s">
        <v>15</v>
      </c>
      <c r="C7" s="13" t="s">
        <v>18</v>
      </c>
      <c r="D7" s="20"/>
      <c r="E7" s="11"/>
      <c r="F7" s="26">
        <v>58.8</v>
      </c>
      <c r="G7" s="25">
        <f t="shared" si="0"/>
        <v>1809.8</v>
      </c>
    </row>
    <row r="8" spans="1:7" x14ac:dyDescent="0.25">
      <c r="A8" s="50">
        <v>43801</v>
      </c>
      <c r="B8" s="33" t="s">
        <v>15</v>
      </c>
      <c r="C8" s="13" t="s">
        <v>20</v>
      </c>
      <c r="D8" s="20"/>
      <c r="E8" s="11"/>
      <c r="F8" s="26">
        <v>180</v>
      </c>
      <c r="G8" s="25">
        <f t="shared" si="0"/>
        <v>1629.8</v>
      </c>
    </row>
    <row r="9" spans="1:7" x14ac:dyDescent="0.25">
      <c r="A9" s="50">
        <v>44116</v>
      </c>
      <c r="B9" s="34" t="s">
        <v>15</v>
      </c>
      <c r="C9" s="13" t="s">
        <v>18</v>
      </c>
      <c r="D9" s="13"/>
      <c r="E9" s="13"/>
      <c r="F9" s="26">
        <v>58.8</v>
      </c>
      <c r="G9" s="26">
        <f t="shared" si="0"/>
        <v>1571</v>
      </c>
    </row>
    <row r="10" spans="1:7" x14ac:dyDescent="0.25">
      <c r="A10" s="51">
        <v>44166</v>
      </c>
      <c r="B10" s="19" t="s">
        <v>15</v>
      </c>
      <c r="C10" s="13" t="s">
        <v>20</v>
      </c>
      <c r="D10" s="13"/>
      <c r="E10" s="13"/>
      <c r="F10" s="26">
        <v>180</v>
      </c>
      <c r="G10" s="26">
        <f t="shared" si="0"/>
        <v>1391</v>
      </c>
    </row>
    <row r="11" spans="1:7" x14ac:dyDescent="0.25">
      <c r="A11" s="52">
        <v>44480</v>
      </c>
      <c r="B11" s="48" t="s">
        <v>15</v>
      </c>
      <c r="C11" s="13" t="s">
        <v>18</v>
      </c>
      <c r="D11" s="20"/>
      <c r="E11" s="20"/>
      <c r="F11" s="26">
        <v>58.8</v>
      </c>
      <c r="G11" s="25">
        <f t="shared" si="0"/>
        <v>1332.2</v>
      </c>
    </row>
    <row r="12" spans="1:7" x14ac:dyDescent="0.25">
      <c r="A12" s="52">
        <v>44488</v>
      </c>
      <c r="B12" s="48" t="s">
        <v>15</v>
      </c>
      <c r="C12" s="20" t="s">
        <v>21</v>
      </c>
      <c r="D12" s="20"/>
      <c r="E12" s="20"/>
      <c r="F12" s="25">
        <v>60</v>
      </c>
      <c r="G12" s="25">
        <f t="shared" si="0"/>
        <v>1272.2</v>
      </c>
    </row>
    <row r="13" spans="1:7" x14ac:dyDescent="0.25">
      <c r="A13" s="52">
        <v>44531</v>
      </c>
      <c r="B13" s="48" t="s">
        <v>15</v>
      </c>
      <c r="C13" s="13" t="s">
        <v>20</v>
      </c>
      <c r="D13" s="13"/>
      <c r="E13" s="20"/>
      <c r="F13" s="25">
        <v>180</v>
      </c>
      <c r="G13" s="53">
        <f t="shared" si="0"/>
        <v>1092.2</v>
      </c>
    </row>
    <row r="14" spans="1:7" x14ac:dyDescent="0.25">
      <c r="A14" s="50">
        <v>44844</v>
      </c>
      <c r="B14" s="34" t="s">
        <v>15</v>
      </c>
      <c r="C14" s="47" t="s">
        <v>22</v>
      </c>
      <c r="D14" s="47"/>
      <c r="E14" s="47"/>
      <c r="F14" s="11">
        <v>58.8</v>
      </c>
      <c r="G14" s="53">
        <f t="shared" si="0"/>
        <v>1033.4000000000001</v>
      </c>
    </row>
    <row r="15" spans="1:7" x14ac:dyDescent="0.25">
      <c r="A15" s="52">
        <v>44896</v>
      </c>
      <c r="B15" s="33" t="s">
        <v>15</v>
      </c>
      <c r="C15" s="196" t="s">
        <v>24</v>
      </c>
      <c r="D15" s="196"/>
      <c r="E15" s="196"/>
      <c r="F15" s="26">
        <v>180</v>
      </c>
      <c r="G15" s="12">
        <v>853.4</v>
      </c>
    </row>
    <row r="16" spans="1:7" x14ac:dyDescent="0.25">
      <c r="A16" s="42">
        <v>45209</v>
      </c>
      <c r="B16" s="33" t="s">
        <v>15</v>
      </c>
      <c r="C16" s="197" t="s">
        <v>26</v>
      </c>
      <c r="D16" s="197"/>
      <c r="E16" s="197"/>
      <c r="F16" s="26">
        <v>58.8</v>
      </c>
      <c r="G16" s="9">
        <v>794.6</v>
      </c>
    </row>
    <row r="17" spans="1:7" x14ac:dyDescent="0.25">
      <c r="A17" s="63" t="s">
        <v>28</v>
      </c>
      <c r="B17" s="33" t="s">
        <v>15</v>
      </c>
      <c r="C17" s="198" t="s">
        <v>27</v>
      </c>
      <c r="D17" s="198"/>
      <c r="E17" s="198"/>
      <c r="F17" s="26">
        <v>210.24</v>
      </c>
      <c r="G17" s="60">
        <f>G16-F17</f>
        <v>584.36</v>
      </c>
    </row>
  </sheetData>
  <mergeCells count="4">
    <mergeCell ref="C15:E15"/>
    <mergeCell ref="C16:E16"/>
    <mergeCell ref="C17:E17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</dc:creator>
  <cp:lastModifiedBy>Christine</cp:lastModifiedBy>
  <cp:lastPrinted>2026-06-07T13:16:21Z</cp:lastPrinted>
  <dcterms:created xsi:type="dcterms:W3CDTF">2021-05-12T18:14:55Z</dcterms:created>
  <dcterms:modified xsi:type="dcterms:W3CDTF">2026-06-07T13:17:33Z</dcterms:modified>
</cp:coreProperties>
</file>